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!!WORK\Политех\!Текучка\"/>
    </mc:Choice>
  </mc:AlternateContent>
  <bookViews>
    <workbookView xWindow="0" yWindow="0" windowWidth="19200" windowHeight="7310"/>
  </bookViews>
  <sheets>
    <sheet name="01.03.2023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M39" i="1" l="1"/>
  <c r="M38" i="1"/>
  <c r="M37" i="1"/>
  <c r="M36" i="1"/>
  <c r="M35" i="1"/>
  <c r="M34" i="1"/>
  <c r="L34" i="1"/>
  <c r="E33" i="1"/>
  <c r="M33" i="1" s="1"/>
  <c r="E32" i="1"/>
  <c r="M32" i="1" s="1"/>
  <c r="E31" i="1"/>
  <c r="M31" i="1" s="1"/>
  <c r="E30" i="1"/>
  <c r="M30" i="1" s="1"/>
  <c r="E29" i="1"/>
  <c r="M29" i="1" s="1"/>
  <c r="M28" i="1"/>
  <c r="E27" i="1"/>
  <c r="M27" i="1" s="1"/>
  <c r="E26" i="1"/>
  <c r="M26" i="1" s="1"/>
  <c r="E25" i="1"/>
  <c r="M25" i="1" s="1"/>
  <c r="E24" i="1"/>
  <c r="M24" i="1" s="1"/>
  <c r="K23" i="1"/>
  <c r="E23" i="1"/>
  <c r="F22" i="1"/>
  <c r="E22" i="1"/>
  <c r="M22" i="1" s="1"/>
  <c r="M21" i="1"/>
  <c r="L21" i="1"/>
  <c r="M20" i="1"/>
  <c r="F20" i="1"/>
  <c r="E19" i="1"/>
  <c r="M19" i="1" s="1"/>
  <c r="E18" i="1"/>
  <c r="M18" i="1" s="1"/>
  <c r="M17" i="1"/>
  <c r="E16" i="1"/>
  <c r="M16" i="1" s="1"/>
  <c r="M15" i="1"/>
  <c r="E14" i="1"/>
  <c r="M14" i="1" s="1"/>
  <c r="E13" i="1"/>
  <c r="M13" i="1" s="1"/>
  <c r="E12" i="1"/>
  <c r="M12" i="1" s="1"/>
  <c r="E11" i="1"/>
  <c r="M11" i="1" s="1"/>
  <c r="E10" i="1"/>
  <c r="M10" i="1" s="1"/>
  <c r="L9" i="1"/>
  <c r="E9" i="1"/>
  <c r="M9" i="1" s="1"/>
  <c r="E8" i="1"/>
  <c r="M8" i="1" s="1"/>
  <c r="E7" i="1"/>
  <c r="M7" i="1" s="1"/>
  <c r="M6" i="1"/>
  <c r="M5" i="1"/>
  <c r="M23" i="1" l="1"/>
</calcChain>
</file>

<file path=xl/sharedStrings.xml><?xml version="1.0" encoding="utf-8"?>
<sst xmlns="http://schemas.openxmlformats.org/spreadsheetml/2006/main" count="87" uniqueCount="35">
  <si>
    <t>Код</t>
  </si>
  <si>
    <t>Наименование специальности, направления подготовки</t>
  </si>
  <si>
    <t>Уровень образования</t>
  </si>
  <si>
    <t>Форма обучения</t>
  </si>
  <si>
    <t>Численность обучающихся за счет (количество человек):</t>
  </si>
  <si>
    <t>Общая численность обучающихся</t>
  </si>
  <si>
    <t>бюджетных ассигнований федерального бюджета</t>
  </si>
  <si>
    <t>в том числе иностранцев</t>
  </si>
  <si>
    <t xml:space="preserve"> бюджетов субъектов РФ</t>
  </si>
  <si>
    <t xml:space="preserve">местных бюджетов </t>
  </si>
  <si>
    <t xml:space="preserve"> средств физических и (или) юридических лиц</t>
  </si>
  <si>
    <t>Строительство</t>
  </si>
  <si>
    <t>высшее образование-бакалавриат</t>
  </si>
  <si>
    <t>очная</t>
  </si>
  <si>
    <t>заочная</t>
  </si>
  <si>
    <t>Информатика и вычислительная техника</t>
  </si>
  <si>
    <t>Химическая технология</t>
  </si>
  <si>
    <t>очно-заочная</t>
  </si>
  <si>
    <t>Стандартизация и метрология</t>
  </si>
  <si>
    <t>высшее образование-магистратура</t>
  </si>
  <si>
    <t>Наземные транспортно-технологические средства</t>
  </si>
  <si>
    <t>высшее образование-специалитет</t>
  </si>
  <si>
    <t>Энерго- и ресурсосберегающие процессы в химической технологии, нефтехимии и биотехнологии</t>
  </si>
  <si>
    <t>22.03.02</t>
  </si>
  <si>
    <t>Металлургия</t>
  </si>
  <si>
    <t>Эксплуатация транспортно-технологических машин и комплексов</t>
  </si>
  <si>
    <t>Программная инженерия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</si>
  <si>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</si>
  <si>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</si>
  <si>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Конструкторско-технологическое обеспечение машиносроительных производств</t>
  </si>
  <si>
    <t>38.03.01</t>
  </si>
  <si>
    <t>Экономика</t>
  </si>
  <si>
    <t>38.03.02</t>
  </si>
  <si>
    <t>Менеджмент</t>
  </si>
  <si>
    <t>38.04.01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</si>
</sst>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7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7" xfId="0" applyFont="1" applyFill="1" applyBorder="1"/>
    <xf numFmtId="0" fontId="0" fillId="2" borderId="7" xfId="0" applyFill="1" applyBorder="1" applyAlignment="1">
      <alignment horizontal="right"/>
    </xf>
    <xf numFmtId="0" fontId="2" fillId="2" borderId="7" xfId="0" applyFont="1" applyFill="1" applyBorder="1"/>
    <xf numFmtId="0" fontId="0" fillId="2" borderId="7" xfId="0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C1" workbookViewId="0">
      <selection activeCell="K42" sqref="K42"/>
    </sheetView>
  </sheetViews>
  <sheetFormatPr defaultRowHeight="14.5" x14ac:dyDescent="0.35"/>
  <cols>
    <col min="2" max="3" width="32.453125" customWidth="1"/>
    <col min="4" max="4" width="15" customWidth="1"/>
    <col min="5" max="5" width="15.26953125" customWidth="1"/>
    <col min="6" max="6" width="12.81640625" customWidth="1"/>
    <col min="7" max="7" width="10.81640625" customWidth="1"/>
    <col min="8" max="8" width="12.453125" customWidth="1"/>
    <col min="9" max="9" width="11" customWidth="1"/>
    <col min="10" max="10" width="12.54296875" customWidth="1"/>
    <col min="11" max="11" width="13.26953125" customWidth="1"/>
    <col min="12" max="12" width="13.1796875" customWidth="1"/>
    <col min="13" max="13" width="14.1796875" customWidth="1"/>
  </cols>
  <sheetData>
    <row r="1" spans="1:13" ht="29.25" customHeight="1" x14ac:dyDescent="0.35">
      <c r="A1" s="15" t="s">
        <v>0</v>
      </c>
      <c r="B1" s="10" t="s">
        <v>1</v>
      </c>
      <c r="C1" s="10" t="s">
        <v>2</v>
      </c>
      <c r="D1" s="15" t="s">
        <v>3</v>
      </c>
      <c r="E1" s="18" t="s">
        <v>4</v>
      </c>
      <c r="F1" s="19"/>
      <c r="G1" s="19"/>
      <c r="H1" s="19"/>
      <c r="I1" s="19"/>
      <c r="J1" s="19"/>
      <c r="K1" s="19"/>
      <c r="L1" s="20"/>
      <c r="M1" s="10" t="s">
        <v>5</v>
      </c>
    </row>
    <row r="2" spans="1:13" ht="15" customHeight="1" x14ac:dyDescent="0.35">
      <c r="A2" s="16"/>
      <c r="B2" s="16"/>
      <c r="C2" s="16"/>
      <c r="D2" s="16"/>
      <c r="E2" s="10" t="s">
        <v>6</v>
      </c>
      <c r="F2" s="10" t="s">
        <v>7</v>
      </c>
      <c r="G2" s="10" t="s">
        <v>8</v>
      </c>
      <c r="H2" s="10" t="s">
        <v>7</v>
      </c>
      <c r="I2" s="10" t="s">
        <v>9</v>
      </c>
      <c r="J2" s="10" t="s">
        <v>7</v>
      </c>
      <c r="K2" s="10" t="s">
        <v>10</v>
      </c>
      <c r="L2" s="10" t="s">
        <v>7</v>
      </c>
      <c r="M2" s="11"/>
    </row>
    <row r="3" spans="1:13" x14ac:dyDescent="0.35">
      <c r="A3" s="16"/>
      <c r="B3" s="16"/>
      <c r="C3" s="16"/>
      <c r="D3" s="16"/>
      <c r="E3" s="13"/>
      <c r="F3" s="13"/>
      <c r="G3" s="13"/>
      <c r="H3" s="13"/>
      <c r="I3" s="13"/>
      <c r="J3" s="13"/>
      <c r="K3" s="13"/>
      <c r="L3" s="13"/>
      <c r="M3" s="11"/>
    </row>
    <row r="4" spans="1:13" ht="43.5" customHeight="1" x14ac:dyDescent="0.35">
      <c r="A4" s="17"/>
      <c r="B4" s="17"/>
      <c r="C4" s="17"/>
      <c r="D4" s="17"/>
      <c r="E4" s="14"/>
      <c r="F4" s="14"/>
      <c r="G4" s="14"/>
      <c r="H4" s="14"/>
      <c r="I4" s="14"/>
      <c r="J4" s="14"/>
      <c r="K4" s="14"/>
      <c r="L4" s="14"/>
      <c r="M4" s="12"/>
    </row>
    <row r="5" spans="1:13" x14ac:dyDescent="0.35">
      <c r="A5" s="21">
        <v>36958</v>
      </c>
      <c r="B5" s="27" t="s">
        <v>11</v>
      </c>
      <c r="C5" s="24" t="s">
        <v>12</v>
      </c>
      <c r="D5" s="1" t="s">
        <v>13</v>
      </c>
      <c r="E5" s="5">
        <v>76</v>
      </c>
      <c r="F5" s="5"/>
      <c r="G5" s="6"/>
      <c r="H5" s="6"/>
      <c r="I5" s="5"/>
      <c r="J5" s="5"/>
      <c r="K5" s="5"/>
      <c r="L5" s="5"/>
      <c r="M5" s="5">
        <f>E5+K5</f>
        <v>76</v>
      </c>
    </row>
    <row r="6" spans="1:13" x14ac:dyDescent="0.35">
      <c r="A6" s="25"/>
      <c r="B6" s="28"/>
      <c r="C6" s="24"/>
      <c r="D6" s="1" t="s">
        <v>17</v>
      </c>
      <c r="E6" s="5"/>
      <c r="F6" s="5"/>
      <c r="G6" s="6"/>
      <c r="H6" s="6"/>
      <c r="I6" s="5"/>
      <c r="J6" s="5"/>
      <c r="K6" s="5">
        <v>11</v>
      </c>
      <c r="L6" s="5"/>
      <c r="M6" s="5">
        <f>E6+K6</f>
        <v>11</v>
      </c>
    </row>
    <row r="7" spans="1:13" x14ac:dyDescent="0.35">
      <c r="A7" s="26"/>
      <c r="B7" s="29"/>
      <c r="C7" s="24"/>
      <c r="D7" s="1" t="s">
        <v>14</v>
      </c>
      <c r="E7" s="5">
        <f>76-64</f>
        <v>12</v>
      </c>
      <c r="F7" s="5"/>
      <c r="G7" s="6"/>
      <c r="H7" s="6"/>
      <c r="I7" s="5"/>
      <c r="J7" s="5"/>
      <c r="K7" s="5">
        <v>64</v>
      </c>
      <c r="L7" s="5"/>
      <c r="M7" s="5">
        <f t="shared" ref="M7:M39" si="0">E7+K7</f>
        <v>76</v>
      </c>
    </row>
    <row r="8" spans="1:13" x14ac:dyDescent="0.35">
      <c r="A8" s="21">
        <v>36959</v>
      </c>
      <c r="B8" s="22" t="s">
        <v>15</v>
      </c>
      <c r="C8" s="24" t="s">
        <v>12</v>
      </c>
      <c r="D8" s="1" t="s">
        <v>13</v>
      </c>
      <c r="E8" s="5">
        <f>76-1</f>
        <v>75</v>
      </c>
      <c r="F8" s="5"/>
      <c r="G8" s="6"/>
      <c r="H8" s="6"/>
      <c r="I8" s="5"/>
      <c r="J8" s="5"/>
      <c r="K8" s="5">
        <v>1</v>
      </c>
      <c r="L8" s="5"/>
      <c r="M8" s="5">
        <f t="shared" si="0"/>
        <v>76</v>
      </c>
    </row>
    <row r="9" spans="1:13" x14ac:dyDescent="0.35">
      <c r="A9" s="12"/>
      <c r="B9" s="23"/>
      <c r="C9" s="24"/>
      <c r="D9" s="1" t="s">
        <v>14</v>
      </c>
      <c r="E9" s="5">
        <f>117-103</f>
        <v>14</v>
      </c>
      <c r="F9" s="5"/>
      <c r="G9" s="6"/>
      <c r="H9" s="6"/>
      <c r="I9" s="5"/>
      <c r="J9" s="5"/>
      <c r="K9" s="5">
        <v>103</v>
      </c>
      <c r="L9" s="5">
        <f>3-2</f>
        <v>1</v>
      </c>
      <c r="M9" s="5">
        <f t="shared" si="0"/>
        <v>117</v>
      </c>
    </row>
    <row r="10" spans="1:13" x14ac:dyDescent="0.35">
      <c r="A10" s="21">
        <v>36968</v>
      </c>
      <c r="B10" s="22" t="s">
        <v>16</v>
      </c>
      <c r="C10" s="31" t="s">
        <v>12</v>
      </c>
      <c r="D10" s="1" t="s">
        <v>13</v>
      </c>
      <c r="E10" s="5">
        <f>77-0</f>
        <v>77</v>
      </c>
      <c r="F10" s="5"/>
      <c r="G10" s="6"/>
      <c r="H10" s="6"/>
      <c r="I10" s="5"/>
      <c r="J10" s="5"/>
      <c r="K10" s="5"/>
      <c r="L10" s="5"/>
      <c r="M10" s="5">
        <f t="shared" si="0"/>
        <v>77</v>
      </c>
    </row>
    <row r="11" spans="1:13" x14ac:dyDescent="0.35">
      <c r="A11" s="11"/>
      <c r="B11" s="30"/>
      <c r="C11" s="32"/>
      <c r="D11" s="1" t="s">
        <v>17</v>
      </c>
      <c r="E11" s="5">
        <f>29-11</f>
        <v>18</v>
      </c>
      <c r="F11" s="5"/>
      <c r="G11" s="6"/>
      <c r="H11" s="6"/>
      <c r="I11" s="5"/>
      <c r="J11" s="5"/>
      <c r="K11" s="5">
        <v>11</v>
      </c>
      <c r="L11" s="5"/>
      <c r="M11" s="5">
        <f t="shared" si="0"/>
        <v>29</v>
      </c>
    </row>
    <row r="12" spans="1:13" x14ac:dyDescent="0.35">
      <c r="A12" s="12"/>
      <c r="B12" s="23"/>
      <c r="C12" s="33"/>
      <c r="D12" s="1" t="s">
        <v>14</v>
      </c>
      <c r="E12" s="5">
        <f>46-36</f>
        <v>10</v>
      </c>
      <c r="F12" s="5"/>
      <c r="G12" s="6"/>
      <c r="H12" s="6"/>
      <c r="I12" s="5"/>
      <c r="J12" s="5"/>
      <c r="K12" s="5">
        <v>36</v>
      </c>
      <c r="L12" s="5"/>
      <c r="M12" s="5">
        <f t="shared" si="0"/>
        <v>46</v>
      </c>
    </row>
    <row r="13" spans="1:13" x14ac:dyDescent="0.35">
      <c r="A13" s="21">
        <v>36977</v>
      </c>
      <c r="B13" s="22" t="s">
        <v>18</v>
      </c>
      <c r="C13" s="24" t="s">
        <v>12</v>
      </c>
      <c r="D13" s="1" t="s">
        <v>13</v>
      </c>
      <c r="E13" s="5">
        <f>16-0</f>
        <v>16</v>
      </c>
      <c r="F13" s="5"/>
      <c r="G13" s="6"/>
      <c r="H13" s="6"/>
      <c r="I13" s="5"/>
      <c r="J13" s="5"/>
      <c r="K13" s="5"/>
      <c r="L13" s="5"/>
      <c r="M13" s="5">
        <f t="shared" si="0"/>
        <v>16</v>
      </c>
    </row>
    <row r="14" spans="1:13" x14ac:dyDescent="0.35">
      <c r="A14" s="12"/>
      <c r="B14" s="23"/>
      <c r="C14" s="24"/>
      <c r="D14" s="1" t="s">
        <v>14</v>
      </c>
      <c r="E14" s="5">
        <f>35-19</f>
        <v>16</v>
      </c>
      <c r="F14" s="5"/>
      <c r="G14" s="6"/>
      <c r="H14" s="6"/>
      <c r="I14" s="5"/>
      <c r="J14" s="5"/>
      <c r="K14" s="5">
        <v>19</v>
      </c>
      <c r="L14" s="5"/>
      <c r="M14" s="5">
        <f t="shared" si="0"/>
        <v>35</v>
      </c>
    </row>
    <row r="15" spans="1:13" x14ac:dyDescent="0.35">
      <c r="A15" s="2">
        <v>36999</v>
      </c>
      <c r="B15" s="3" t="s">
        <v>16</v>
      </c>
      <c r="C15" s="4" t="s">
        <v>19</v>
      </c>
      <c r="D15" s="1" t="s">
        <v>13</v>
      </c>
      <c r="E15" s="5">
        <v>15</v>
      </c>
      <c r="F15" s="5"/>
      <c r="G15" s="6"/>
      <c r="H15" s="6"/>
      <c r="I15" s="5"/>
      <c r="J15" s="5"/>
      <c r="K15" s="5"/>
      <c r="L15" s="5"/>
      <c r="M15" s="5">
        <f t="shared" si="0"/>
        <v>15</v>
      </c>
    </row>
    <row r="16" spans="1:13" x14ac:dyDescent="0.35">
      <c r="A16" s="21">
        <v>37034</v>
      </c>
      <c r="B16" s="22" t="s">
        <v>20</v>
      </c>
      <c r="C16" s="24" t="s">
        <v>21</v>
      </c>
      <c r="D16" s="1" t="s">
        <v>13</v>
      </c>
      <c r="E16" s="7">
        <f>31</f>
        <v>31</v>
      </c>
      <c r="F16" s="7"/>
      <c r="G16" s="6"/>
      <c r="H16" s="6"/>
      <c r="I16" s="5"/>
      <c r="J16" s="5"/>
      <c r="K16" s="5"/>
      <c r="L16" s="5"/>
      <c r="M16" s="5">
        <f t="shared" si="0"/>
        <v>31</v>
      </c>
    </row>
    <row r="17" spans="1:13" x14ac:dyDescent="0.35">
      <c r="A17" s="26"/>
      <c r="B17" s="34"/>
      <c r="C17" s="24"/>
      <c r="D17" s="1" t="s">
        <v>14</v>
      </c>
      <c r="E17" s="5"/>
      <c r="F17" s="5"/>
      <c r="G17" s="6"/>
      <c r="H17" s="6"/>
      <c r="I17" s="5"/>
      <c r="J17" s="5"/>
      <c r="K17" s="5">
        <v>60</v>
      </c>
      <c r="L17" s="5"/>
      <c r="M17" s="5">
        <f t="shared" si="0"/>
        <v>60</v>
      </c>
    </row>
    <row r="18" spans="1:13" x14ac:dyDescent="0.35">
      <c r="A18" s="21">
        <v>37333</v>
      </c>
      <c r="B18" s="10" t="s">
        <v>22</v>
      </c>
      <c r="C18" s="24" t="s">
        <v>12</v>
      </c>
      <c r="D18" s="1" t="s">
        <v>13</v>
      </c>
      <c r="E18" s="5">
        <f>57-1</f>
        <v>56</v>
      </c>
      <c r="F18" s="5"/>
      <c r="G18" s="6"/>
      <c r="H18" s="6"/>
      <c r="I18" s="5"/>
      <c r="J18" s="5"/>
      <c r="K18" s="5">
        <v>1</v>
      </c>
      <c r="L18" s="5"/>
      <c r="M18" s="5">
        <f t="shared" si="0"/>
        <v>57</v>
      </c>
    </row>
    <row r="19" spans="1:13" ht="46.5" customHeight="1" x14ac:dyDescent="0.35">
      <c r="A19" s="12"/>
      <c r="B19" s="14"/>
      <c r="C19" s="24"/>
      <c r="D19" s="1" t="s">
        <v>14</v>
      </c>
      <c r="E19" s="5">
        <f>43-39</f>
        <v>4</v>
      </c>
      <c r="F19" s="5"/>
      <c r="G19" s="6"/>
      <c r="H19" s="6"/>
      <c r="I19" s="5"/>
      <c r="J19" s="5"/>
      <c r="K19" s="5">
        <v>39</v>
      </c>
      <c r="L19" s="5">
        <v>2</v>
      </c>
      <c r="M19" s="5">
        <f t="shared" si="0"/>
        <v>43</v>
      </c>
    </row>
    <row r="20" spans="1:13" ht="46.5" customHeight="1" x14ac:dyDescent="0.35">
      <c r="A20" s="35" t="s">
        <v>23</v>
      </c>
      <c r="B20" s="10" t="s">
        <v>24</v>
      </c>
      <c r="C20" s="24" t="s">
        <v>12</v>
      </c>
      <c r="D20" s="1" t="s">
        <v>13</v>
      </c>
      <c r="E20" s="5">
        <v>18</v>
      </c>
      <c r="F20" s="5">
        <f>1-1</f>
        <v>0</v>
      </c>
      <c r="G20" s="6"/>
      <c r="H20" s="6"/>
      <c r="I20" s="5"/>
      <c r="J20" s="5"/>
      <c r="K20" s="5"/>
      <c r="L20" s="5"/>
      <c r="M20" s="5">
        <f t="shared" si="0"/>
        <v>18</v>
      </c>
    </row>
    <row r="21" spans="1:13" ht="24" customHeight="1" x14ac:dyDescent="0.35">
      <c r="A21" s="12"/>
      <c r="B21" s="14"/>
      <c r="C21" s="24"/>
      <c r="D21" s="1" t="s">
        <v>17</v>
      </c>
      <c r="E21" s="5"/>
      <c r="F21" s="5"/>
      <c r="G21" s="6"/>
      <c r="H21" s="6"/>
      <c r="I21" s="5"/>
      <c r="J21" s="5"/>
      <c r="K21" s="5">
        <v>98</v>
      </c>
      <c r="L21" s="5">
        <f>1+1</f>
        <v>2</v>
      </c>
      <c r="M21" s="5">
        <f t="shared" si="0"/>
        <v>98</v>
      </c>
    </row>
    <row r="22" spans="1:13" x14ac:dyDescent="0.35">
      <c r="A22" s="21">
        <v>37703</v>
      </c>
      <c r="B22" s="10" t="s">
        <v>25</v>
      </c>
      <c r="C22" s="24" t="s">
        <v>12</v>
      </c>
      <c r="D22" s="1" t="s">
        <v>13</v>
      </c>
      <c r="E22" s="8">
        <f>34-1</f>
        <v>33</v>
      </c>
      <c r="F22" s="8">
        <f>1-1</f>
        <v>0</v>
      </c>
      <c r="G22" s="6"/>
      <c r="H22" s="6"/>
      <c r="I22" s="5"/>
      <c r="J22" s="5"/>
      <c r="K22" s="5">
        <v>1</v>
      </c>
      <c r="L22" s="5"/>
      <c r="M22" s="5">
        <f t="shared" si="0"/>
        <v>34</v>
      </c>
    </row>
    <row r="23" spans="1:13" ht="33" customHeight="1" x14ac:dyDescent="0.35">
      <c r="A23" s="26"/>
      <c r="B23" s="14"/>
      <c r="C23" s="24"/>
      <c r="D23" s="1" t="s">
        <v>14</v>
      </c>
      <c r="E23" s="5">
        <f>104-82</f>
        <v>22</v>
      </c>
      <c r="F23" s="5">
        <v>1</v>
      </c>
      <c r="G23" s="6"/>
      <c r="H23" s="6"/>
      <c r="I23" s="5"/>
      <c r="J23" s="5"/>
      <c r="K23" s="5">
        <f>82</f>
        <v>82</v>
      </c>
      <c r="L23" s="5"/>
      <c r="M23" s="5">
        <f t="shared" si="0"/>
        <v>104</v>
      </c>
    </row>
    <row r="24" spans="1:13" ht="27.75" customHeight="1" x14ac:dyDescent="0.35">
      <c r="A24" s="2">
        <v>38055</v>
      </c>
      <c r="B24" s="3" t="s">
        <v>26</v>
      </c>
      <c r="C24" s="4" t="s">
        <v>12</v>
      </c>
      <c r="D24" s="1" t="s">
        <v>13</v>
      </c>
      <c r="E24" s="5">
        <f>101-5</f>
        <v>96</v>
      </c>
      <c r="F24" s="5"/>
      <c r="G24" s="6"/>
      <c r="H24" s="6"/>
      <c r="I24" s="5"/>
      <c r="J24" s="5"/>
      <c r="K24" s="5">
        <v>5</v>
      </c>
      <c r="L24" s="5"/>
      <c r="M24" s="5">
        <f t="shared" si="0"/>
        <v>101</v>
      </c>
    </row>
    <row r="25" spans="1:13" x14ac:dyDescent="0.35">
      <c r="A25" s="21">
        <v>38061</v>
      </c>
      <c r="B25" s="10" t="s">
        <v>27</v>
      </c>
      <c r="C25" s="24" t="s">
        <v>12</v>
      </c>
      <c r="D25" s="1" t="s">
        <v>13</v>
      </c>
      <c r="E25" s="5">
        <f>71-3</f>
        <v>68</v>
      </c>
      <c r="F25" s="5"/>
      <c r="G25" s="6"/>
      <c r="H25" s="6"/>
      <c r="I25" s="5"/>
      <c r="J25" s="5"/>
      <c r="K25" s="5">
        <v>3</v>
      </c>
      <c r="L25" s="5"/>
      <c r="M25" s="5">
        <f t="shared" si="0"/>
        <v>71</v>
      </c>
    </row>
    <row r="26" spans="1:13" ht="19.5" customHeight="1" x14ac:dyDescent="0.35">
      <c r="A26" s="12"/>
      <c r="B26" s="14"/>
      <c r="C26" s="24"/>
      <c r="D26" s="1" t="s">
        <v>14</v>
      </c>
      <c r="E26" s="5">
        <f>266-240</f>
        <v>26</v>
      </c>
      <c r="F26" s="5"/>
      <c r="G26" s="6"/>
      <c r="H26" s="6"/>
      <c r="I26" s="5"/>
      <c r="J26" s="5"/>
      <c r="K26" s="5">
        <v>240</v>
      </c>
      <c r="L26" s="5"/>
      <c r="M26" s="5">
        <f t="shared" si="0"/>
        <v>266</v>
      </c>
    </row>
    <row r="27" spans="1:13" x14ac:dyDescent="0.35">
      <c r="A27" s="21">
        <v>38092</v>
      </c>
      <c r="B27" s="10" t="s">
        <v>27</v>
      </c>
      <c r="C27" s="24" t="s">
        <v>19</v>
      </c>
      <c r="D27" s="1" t="s">
        <v>13</v>
      </c>
      <c r="E27" s="5">
        <f>27-4</f>
        <v>23</v>
      </c>
      <c r="F27" s="5"/>
      <c r="G27" s="6"/>
      <c r="H27" s="6"/>
      <c r="I27" s="5"/>
      <c r="J27" s="5"/>
      <c r="K27" s="5">
        <v>4</v>
      </c>
      <c r="L27" s="5"/>
      <c r="M27" s="5">
        <f t="shared" si="0"/>
        <v>27</v>
      </c>
    </row>
    <row r="28" spans="1:13" ht="19.5" customHeight="1" x14ac:dyDescent="0.35">
      <c r="A28" s="26"/>
      <c r="B28" s="14"/>
      <c r="C28" s="24"/>
      <c r="D28" s="1" t="s">
        <v>14</v>
      </c>
      <c r="E28" s="5"/>
      <c r="F28" s="5"/>
      <c r="G28" s="6"/>
      <c r="H28" s="6"/>
      <c r="I28" s="5"/>
      <c r="J28" s="5"/>
      <c r="K28" s="5">
        <v>22</v>
      </c>
      <c r="L28" s="5"/>
      <c r="M28" s="5">
        <f t="shared" si="0"/>
        <v>22</v>
      </c>
    </row>
    <row r="29" spans="1:13" x14ac:dyDescent="0.35">
      <c r="A29" s="21">
        <v>38426</v>
      </c>
      <c r="B29" s="27" t="s">
        <v>28</v>
      </c>
      <c r="C29" s="24" t="s">
        <v>12</v>
      </c>
      <c r="D29" s="1" t="s">
        <v>13</v>
      </c>
      <c r="E29" s="5">
        <f>54-0</f>
        <v>54</v>
      </c>
      <c r="F29" s="5"/>
      <c r="G29" s="6"/>
      <c r="H29" s="6"/>
      <c r="I29" s="5"/>
      <c r="J29" s="5"/>
      <c r="K29" s="5"/>
      <c r="L29" s="5"/>
      <c r="M29" s="5">
        <f t="shared" si="0"/>
        <v>54</v>
      </c>
    </row>
    <row r="30" spans="1:13" ht="48" customHeight="1" x14ac:dyDescent="0.35">
      <c r="A30" s="12"/>
      <c r="B30" s="14"/>
      <c r="C30" s="24"/>
      <c r="D30" s="1" t="s">
        <v>14</v>
      </c>
      <c r="E30" s="5">
        <f>115-97</f>
        <v>18</v>
      </c>
      <c r="F30" s="5"/>
      <c r="G30" s="6"/>
      <c r="H30" s="6"/>
      <c r="I30" s="5"/>
      <c r="J30" s="5"/>
      <c r="K30" s="5">
        <v>97</v>
      </c>
      <c r="L30" s="5">
        <v>1</v>
      </c>
      <c r="M30" s="5">
        <f t="shared" si="0"/>
        <v>115</v>
      </c>
    </row>
    <row r="31" spans="1:13" ht="51.75" customHeight="1" x14ac:dyDescent="0.35">
      <c r="A31" s="2">
        <v>38457</v>
      </c>
      <c r="B31" s="3" t="s">
        <v>29</v>
      </c>
      <c r="C31" s="4" t="s">
        <v>19</v>
      </c>
      <c r="D31" s="1" t="s">
        <v>13</v>
      </c>
      <c r="E31" s="9">
        <f>28-1</f>
        <v>27</v>
      </c>
      <c r="F31" s="9"/>
      <c r="G31" s="6"/>
      <c r="H31" s="6"/>
      <c r="I31" s="5"/>
      <c r="J31" s="5"/>
      <c r="K31" s="5">
        <v>1</v>
      </c>
      <c r="L31" s="5"/>
      <c r="M31" s="5">
        <f t="shared" si="0"/>
        <v>28</v>
      </c>
    </row>
    <row r="32" spans="1:13" x14ac:dyDescent="0.35">
      <c r="A32" s="21" t="s">
        <v>30</v>
      </c>
      <c r="B32" s="27" t="s">
        <v>31</v>
      </c>
      <c r="C32" s="31" t="s">
        <v>12</v>
      </c>
      <c r="D32" s="1" t="s">
        <v>13</v>
      </c>
      <c r="E32" s="5">
        <f>30-25</f>
        <v>5</v>
      </c>
      <c r="F32" s="5"/>
      <c r="G32" s="6"/>
      <c r="H32" s="6"/>
      <c r="I32" s="5"/>
      <c r="J32" s="5"/>
      <c r="K32" s="5">
        <v>25</v>
      </c>
      <c r="L32" s="5"/>
      <c r="M32" s="5">
        <f t="shared" si="0"/>
        <v>30</v>
      </c>
    </row>
    <row r="33" spans="1:13" x14ac:dyDescent="0.35">
      <c r="A33" s="11"/>
      <c r="B33" s="13"/>
      <c r="C33" s="32"/>
      <c r="D33" s="1" t="s">
        <v>14</v>
      </c>
      <c r="E33" s="5">
        <f>101-100</f>
        <v>1</v>
      </c>
      <c r="F33" s="5"/>
      <c r="G33" s="6"/>
      <c r="H33" s="6"/>
      <c r="I33" s="5"/>
      <c r="J33" s="5"/>
      <c r="K33" s="5">
        <v>100</v>
      </c>
      <c r="L33" s="5">
        <v>1</v>
      </c>
      <c r="M33" s="5">
        <f t="shared" si="0"/>
        <v>101</v>
      </c>
    </row>
    <row r="34" spans="1:13" x14ac:dyDescent="0.35">
      <c r="A34" s="12"/>
      <c r="B34" s="14"/>
      <c r="C34" s="14"/>
      <c r="D34" s="1" t="s">
        <v>17</v>
      </c>
      <c r="E34" s="5"/>
      <c r="F34" s="5"/>
      <c r="G34" s="6"/>
      <c r="H34" s="6"/>
      <c r="I34" s="5"/>
      <c r="J34" s="5"/>
      <c r="K34" s="5">
        <v>54</v>
      </c>
      <c r="L34" s="5">
        <f>4-1+2-1</f>
        <v>4</v>
      </c>
      <c r="M34" s="5">
        <f t="shared" si="0"/>
        <v>54</v>
      </c>
    </row>
    <row r="35" spans="1:13" x14ac:dyDescent="0.35">
      <c r="A35" s="21" t="s">
        <v>32</v>
      </c>
      <c r="B35" s="27" t="s">
        <v>33</v>
      </c>
      <c r="C35" s="31" t="s">
        <v>12</v>
      </c>
      <c r="D35" s="1" t="s">
        <v>13</v>
      </c>
      <c r="E35" s="5"/>
      <c r="F35" s="5"/>
      <c r="G35" s="6"/>
      <c r="H35" s="6"/>
      <c r="I35" s="5"/>
      <c r="J35" s="5"/>
      <c r="K35" s="5"/>
      <c r="L35" s="5"/>
      <c r="M35" s="5">
        <f t="shared" si="0"/>
        <v>0</v>
      </c>
    </row>
    <row r="36" spans="1:13" x14ac:dyDescent="0.35">
      <c r="A36" s="25"/>
      <c r="B36" s="28"/>
      <c r="C36" s="32"/>
      <c r="D36" s="1" t="s">
        <v>14</v>
      </c>
      <c r="E36" s="5"/>
      <c r="F36" s="5"/>
      <c r="G36" s="6"/>
      <c r="H36" s="6"/>
      <c r="I36" s="5"/>
      <c r="J36" s="5"/>
      <c r="K36" s="5">
        <v>27</v>
      </c>
      <c r="L36" s="5"/>
      <c r="M36" s="5">
        <f t="shared" si="0"/>
        <v>27</v>
      </c>
    </row>
    <row r="37" spans="1:13" x14ac:dyDescent="0.35">
      <c r="A37" s="12"/>
      <c r="B37" s="14"/>
      <c r="C37" s="14"/>
      <c r="D37" s="1" t="s">
        <v>17</v>
      </c>
      <c r="E37" s="5"/>
      <c r="F37" s="5"/>
      <c r="G37" s="6"/>
      <c r="H37" s="6"/>
      <c r="I37" s="5"/>
      <c r="J37" s="5"/>
      <c r="K37" s="5">
        <v>11</v>
      </c>
      <c r="L37" s="5"/>
      <c r="M37" s="5">
        <f t="shared" si="0"/>
        <v>11</v>
      </c>
    </row>
    <row r="38" spans="1:13" x14ac:dyDescent="0.35">
      <c r="A38" s="21" t="s">
        <v>34</v>
      </c>
      <c r="B38" s="27" t="s">
        <v>31</v>
      </c>
      <c r="C38" s="24" t="s">
        <v>19</v>
      </c>
      <c r="D38" s="1" t="s">
        <v>13</v>
      </c>
      <c r="E38" s="5"/>
      <c r="F38" s="5"/>
      <c r="G38" s="6"/>
      <c r="H38" s="6"/>
      <c r="I38" s="5"/>
      <c r="J38" s="5"/>
      <c r="K38" s="5">
        <v>25</v>
      </c>
      <c r="L38" s="5"/>
      <c r="M38" s="5">
        <f t="shared" si="0"/>
        <v>25</v>
      </c>
    </row>
    <row r="39" spans="1:13" x14ac:dyDescent="0.35">
      <c r="A39" s="12"/>
      <c r="B39" s="14"/>
      <c r="C39" s="24"/>
      <c r="D39" s="1" t="s">
        <v>14</v>
      </c>
      <c r="E39" s="5"/>
      <c r="F39" s="5"/>
      <c r="G39" s="6"/>
      <c r="H39" s="6"/>
      <c r="I39" s="5"/>
      <c r="J39" s="5"/>
      <c r="K39" s="5">
        <v>12</v>
      </c>
      <c r="L39" s="5"/>
      <c r="M39" s="5">
        <f t="shared" si="0"/>
        <v>12</v>
      </c>
    </row>
  </sheetData>
  <mergeCells count="56">
    <mergeCell ref="A29:A30"/>
    <mergeCell ref="B29:B30"/>
    <mergeCell ref="C29:C30"/>
    <mergeCell ref="A38:A39"/>
    <mergeCell ref="B38:B39"/>
    <mergeCell ref="C38:C39"/>
    <mergeCell ref="A32:A34"/>
    <mergeCell ref="B32:B34"/>
    <mergeCell ref="C32:C34"/>
    <mergeCell ref="A35:A37"/>
    <mergeCell ref="B35:B37"/>
    <mergeCell ref="C35:C37"/>
    <mergeCell ref="A25:A26"/>
    <mergeCell ref="B25:B26"/>
    <mergeCell ref="C25:C26"/>
    <mergeCell ref="A27:A28"/>
    <mergeCell ref="B27:B28"/>
    <mergeCell ref="C27:C28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0:A12"/>
    <mergeCell ref="B10:B12"/>
    <mergeCell ref="C10:C12"/>
    <mergeCell ref="A13:A14"/>
    <mergeCell ref="B13:B14"/>
    <mergeCell ref="C13:C14"/>
    <mergeCell ref="D1:D4"/>
    <mergeCell ref="E1:L1"/>
    <mergeCell ref="A8:A9"/>
    <mergeCell ref="B8:B9"/>
    <mergeCell ref="C8:C9"/>
    <mergeCell ref="A5:A7"/>
    <mergeCell ref="B5:B7"/>
    <mergeCell ref="C5:C7"/>
    <mergeCell ref="A1:A4"/>
    <mergeCell ref="B1:B4"/>
    <mergeCell ref="C1:C4"/>
    <mergeCell ref="M1:M4"/>
    <mergeCell ref="E2:E4"/>
    <mergeCell ref="F2:F4"/>
    <mergeCell ref="G2:G4"/>
    <mergeCell ref="H2:H4"/>
    <mergeCell ref="I2:I4"/>
    <mergeCell ref="J2:J4"/>
    <mergeCell ref="K2:K4"/>
    <mergeCell ref="L2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01.03.2023</vt:lpstr>
      <vt:lpstr>Лист2</vt:lpstr>
      <vt:lpstr>Лист3</vt:lpstr>
    </vt:vector>
  </TitlesOfParts>
  <Company>VPI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Ksenia Dyakonova</cp:lastModifiedBy>
  <dcterms:created xsi:type="dcterms:W3CDTF">2021-11-30T10:10:46Z</dcterms:created>
  <dcterms:modified xsi:type="dcterms:W3CDTF">2023-03-02T19:29:50Z</dcterms:modified>
</cp:coreProperties>
</file>